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8475" windowHeight="5895" tabRatio="423"/>
  </bookViews>
  <sheets>
    <sheet name="Example 4-1a" sheetId="1" r:id="rId1"/>
    <sheet name="Example 4-2" sheetId="2" r:id="rId2"/>
    <sheet name="Figure 4-7" sheetId="5" r:id="rId3"/>
    <sheet name="Figure 4-9" sheetId="6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E6" i="2"/>
  <c r="E7"/>
  <c r="E8"/>
  <c r="E9"/>
  <c r="E10"/>
  <c r="E11"/>
  <c r="E12"/>
  <c r="E13"/>
  <c r="E5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5"/>
  <c r="D5" s="1"/>
  <c r="K11" i="1"/>
  <c r="K12"/>
  <c r="K13"/>
  <c r="K14"/>
  <c r="K15"/>
  <c r="K16"/>
  <c r="K17"/>
  <c r="K18"/>
  <c r="K19"/>
  <c r="K20"/>
  <c r="K21"/>
  <c r="K22"/>
  <c r="K10"/>
  <c r="I11"/>
  <c r="I12"/>
  <c r="I13"/>
  <c r="I14"/>
  <c r="I15"/>
  <c r="I16"/>
  <c r="I17"/>
  <c r="I18"/>
  <c r="I19"/>
  <c r="I20"/>
  <c r="I21"/>
  <c r="I22"/>
  <c r="I10"/>
  <c r="H11"/>
  <c r="H12"/>
  <c r="H13"/>
  <c r="H14"/>
  <c r="H15"/>
  <c r="H16"/>
  <c r="H17"/>
  <c r="H18"/>
  <c r="H19"/>
  <c r="H20"/>
  <c r="H21"/>
  <c r="H22"/>
  <c r="H10"/>
</calcChain>
</file>

<file path=xl/sharedStrings.xml><?xml version="1.0" encoding="utf-8"?>
<sst xmlns="http://schemas.openxmlformats.org/spreadsheetml/2006/main" count="25" uniqueCount="24">
  <si>
    <t>Antoine's Equation</t>
  </si>
  <si>
    <t>Clausius-Clapeyron's Equation</t>
  </si>
  <si>
    <t>Antoines Constant for Acetone</t>
  </si>
  <si>
    <t>A</t>
  </si>
  <si>
    <t>B</t>
  </si>
  <si>
    <t>C</t>
  </si>
  <si>
    <t>57 to 205</t>
  </si>
  <si>
    <t>T</t>
  </si>
  <si>
    <t>R</t>
  </si>
  <si>
    <t>Patm</t>
  </si>
  <si>
    <t>cal/gmol</t>
  </si>
  <si>
    <t>cal/gmol*K</t>
  </si>
  <si>
    <t>mm Hg</t>
  </si>
  <si>
    <t>Vapor pressure calculations using Antoine's and Clausius-Clapeyron's equation by A. K. Coker.</t>
  </si>
  <si>
    <t>Pvap, kPa</t>
  </si>
  <si>
    <t>T, K</t>
  </si>
  <si>
    <t>1/T</t>
  </si>
  <si>
    <t>ln Pvap</t>
  </si>
  <si>
    <r>
      <t>P</t>
    </r>
    <r>
      <rPr>
        <vertAlign val="superscript"/>
        <sz val="12"/>
        <rFont val="Times New Roman"/>
        <family val="1"/>
      </rPr>
      <t>sat</t>
    </r>
  </si>
  <si>
    <r>
      <t>P</t>
    </r>
    <r>
      <rPr>
        <vertAlign val="superscript"/>
        <sz val="12"/>
        <rFont val="Times New Roman"/>
        <family val="1"/>
      </rPr>
      <t>sat</t>
    </r>
    <r>
      <rPr>
        <sz val="12"/>
        <rFont val="Times New Roman"/>
        <family val="1"/>
      </rPr>
      <t xml:space="preserve"> (Clasius-Clapeyron)</t>
    </r>
  </si>
  <si>
    <r>
      <t>Use of Clasius-Clapeyron's equation in estimating the heat of vaporation of 2,2,4 trimethyl pentane at 25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C by A.K.  Coker</t>
    </r>
  </si>
  <si>
    <r>
      <t>T,</t>
    </r>
    <r>
      <rPr>
        <vertAlign val="superscript"/>
        <sz val="12"/>
        <rFont val="Times New Roman"/>
        <family val="1"/>
      </rPr>
      <t xml:space="preserve"> o</t>
    </r>
    <r>
      <rPr>
        <sz val="12"/>
        <rFont val="Times New Roman"/>
        <family val="1"/>
      </rPr>
      <t>C</t>
    </r>
  </si>
  <si>
    <r>
      <t xml:space="preserve">Temp range, 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C</t>
    </r>
  </si>
  <si>
    <r>
      <t>T</t>
    </r>
    <r>
      <rPr>
        <vertAlign val="subscript"/>
        <sz val="12"/>
        <rFont val="Times New Roman"/>
        <family val="1"/>
      </rPr>
      <t>nb,</t>
    </r>
    <r>
      <rPr>
        <sz val="12"/>
        <rFont val="Times New Roman"/>
        <family val="1"/>
      </rPr>
      <t xml:space="preserve"> K</t>
    </r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</si>
</sst>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Figure </a:t>
            </a:r>
            <a:r>
              <a:rPr lang="en-GB" baseline="0"/>
              <a:t> </a:t>
            </a:r>
            <a:r>
              <a:rPr lang="en-GB"/>
              <a:t>4-7. Vapor pressure of Acetone vs. temperature</a:t>
            </a:r>
          </a:p>
        </c:rich>
      </c:tx>
      <c:layout>
        <c:manualLayout>
          <c:xMode val="edge"/>
          <c:yMode val="edge"/>
          <c:x val="0.19644839067702594"/>
          <c:y val="1.63132137030995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4372918978912397E-2"/>
          <c:y val="0.10929853181076671"/>
          <c:w val="0.68923418423973359"/>
          <c:h val="0.77814029363784765"/>
        </c:manualLayout>
      </c:layout>
      <c:scatterChart>
        <c:scatterStyle val="smoothMarker"/>
        <c:ser>
          <c:idx val="0"/>
          <c:order val="0"/>
          <c:tx>
            <c:v>Antoine's Equation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'Example 4-1a'!$G$10:$G$22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xVal>
          <c:yVal>
            <c:numRef>
              <c:f>'Example 4-1a'!$H$10:$H$22</c:f>
              <c:numCache>
                <c:formatCode>General</c:formatCode>
                <c:ptCount val="13"/>
                <c:pt idx="0">
                  <c:v>0.08</c:v>
                </c:pt>
                <c:pt idx="1">
                  <c:v>0.19600000000000001</c:v>
                </c:pt>
                <c:pt idx="2">
                  <c:v>0.42899999999999999</c:v>
                </c:pt>
                <c:pt idx="3">
                  <c:v>0.85599999999999998</c:v>
                </c:pt>
                <c:pt idx="4">
                  <c:v>1.579</c:v>
                </c:pt>
                <c:pt idx="5">
                  <c:v>2.7280000000000002</c:v>
                </c:pt>
                <c:pt idx="6">
                  <c:v>4.4569999999999999</c:v>
                </c:pt>
                <c:pt idx="7">
                  <c:v>6.9459999999999997</c:v>
                </c:pt>
                <c:pt idx="8">
                  <c:v>10.39</c:v>
                </c:pt>
                <c:pt idx="9">
                  <c:v>14.997999999999999</c:v>
                </c:pt>
                <c:pt idx="10">
                  <c:v>20.99</c:v>
                </c:pt>
                <c:pt idx="11">
                  <c:v>28.585999999999999</c:v>
                </c:pt>
                <c:pt idx="12">
                  <c:v>38.005000000000003</c:v>
                </c:pt>
              </c:numCache>
            </c:numRef>
          </c:yVal>
          <c:smooth val="1"/>
        </c:ser>
        <c:ser>
          <c:idx val="1"/>
          <c:order val="1"/>
          <c:tx>
            <c:v>Clasius-Clapeyron's Equation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'Example 4-1a'!$G$10:$G$22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xVal>
          <c:yVal>
            <c:numRef>
              <c:f>'Example 4-1a'!$I$10:$I$22</c:f>
              <c:numCache>
                <c:formatCode>General</c:formatCode>
                <c:ptCount val="13"/>
                <c:pt idx="0">
                  <c:v>8.5000000000000006E-2</c:v>
                </c:pt>
                <c:pt idx="1">
                  <c:v>0.20399999999999999</c:v>
                </c:pt>
                <c:pt idx="2">
                  <c:v>0.438</c:v>
                </c:pt>
                <c:pt idx="3">
                  <c:v>0.85799999999999998</c:v>
                </c:pt>
                <c:pt idx="4">
                  <c:v>1.556</c:v>
                </c:pt>
                <c:pt idx="5">
                  <c:v>2.6469999999999998</c:v>
                </c:pt>
                <c:pt idx="6">
                  <c:v>4.2670000000000003</c:v>
                </c:pt>
                <c:pt idx="7">
                  <c:v>6.5659999999999998</c:v>
                </c:pt>
                <c:pt idx="8">
                  <c:v>9.7110000000000003</c:v>
                </c:pt>
                <c:pt idx="9">
                  <c:v>13.875</c:v>
                </c:pt>
                <c:pt idx="10">
                  <c:v>19.234000000000002</c:v>
                </c:pt>
                <c:pt idx="11">
                  <c:v>25.968</c:v>
                </c:pt>
                <c:pt idx="12">
                  <c:v>34.247</c:v>
                </c:pt>
              </c:numCache>
            </c:numRef>
          </c:yVal>
          <c:smooth val="1"/>
        </c:ser>
        <c:axId val="164878976"/>
        <c:axId val="164878208"/>
      </c:scatterChart>
      <c:valAx>
        <c:axId val="164878976"/>
        <c:scaling>
          <c:orientation val="minMax"/>
          <c:max val="25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Temperature, </a:t>
                </a:r>
                <a:r>
                  <a:rPr lang="en-GB" sz="1000" b="0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o</a:t>
                </a: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0.35849056603773582"/>
              <c:y val="0.938009787928221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878208"/>
        <c:crosses val="autoZero"/>
        <c:crossBetween val="midCat"/>
      </c:valAx>
      <c:valAx>
        <c:axId val="164878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Vapor pressure, (1000s mm Hg)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60522022838499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87897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69145394006659"/>
          <c:y val="0.46492659053833607"/>
          <c:w val="0.21753607103218661"/>
          <c:h val="7.014681892332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\"/>
                <a:ea typeface="Times New Roman\"/>
                <a:cs typeface="Times New Roman\"/>
              </a:defRPr>
            </a:pPr>
            <a:r>
              <a:rPr lang="en-GB" sz="1000" b="0" i="0" u="none" strike="noStrike" baseline="0">
                <a:solidFill>
                  <a:srgbClr val="000000"/>
                </a:solidFill>
                <a:latin typeface="Times New Roman\"/>
              </a:rPr>
              <a:t>Figure 4-9.    A plot of ln P</a:t>
            </a:r>
            <a:r>
              <a:rPr lang="en-GB" sz="1000" b="0" i="0" u="none" strike="noStrike" baseline="30000">
                <a:solidFill>
                  <a:srgbClr val="000000"/>
                </a:solidFill>
                <a:latin typeface="Times New Roman\"/>
              </a:rPr>
              <a:t>vap</a:t>
            </a:r>
            <a:r>
              <a:rPr lang="en-GB" sz="1000" b="0" i="0" u="none" strike="noStrike" baseline="0">
                <a:solidFill>
                  <a:srgbClr val="000000"/>
                </a:solidFill>
                <a:latin typeface="Times New Roman\"/>
              </a:rPr>
              <a:t> versus 1/T of 2,2,4 trimethyl pentane</a:t>
            </a:r>
          </a:p>
        </c:rich>
      </c:tx>
      <c:layout>
        <c:manualLayout>
          <c:xMode val="edge"/>
          <c:yMode val="edge"/>
          <c:x val="8.6940436551979278E-2"/>
          <c:y val="0.9510603588907015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142064372918979E-2"/>
          <c:y val="4.7852093529091956E-2"/>
          <c:w val="0.6825749167591566"/>
          <c:h val="0.80261011419249595"/>
        </c:manualLayout>
      </c:layout>
      <c:scatterChart>
        <c:scatterStyle val="lineMarker"/>
        <c:ser>
          <c:idx val="0"/>
          <c:order val="0"/>
          <c:tx>
            <c:v>2,2,4 trimethyl pentane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Eq val="1"/>
            <c:trendlineLbl>
              <c:layout>
                <c:manualLayout>
                  <c:x val="0.25650449631642891"/>
                  <c:y val="-0.4958072899941345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\"/>
                      <a:ea typeface="Times New Roman\"/>
                      <a:cs typeface="Times New Roman\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4-2'!$D$5:$D$13</c:f>
              <c:numCache>
                <c:formatCode>General</c:formatCode>
                <c:ptCount val="9"/>
                <c:pt idx="0">
                  <c:v>3.8729666924864445</c:v>
                </c:pt>
                <c:pt idx="1">
                  <c:v>3.7188545927854224</c:v>
                </c:pt>
                <c:pt idx="2">
                  <c:v>3.5625222657641613</c:v>
                </c:pt>
                <c:pt idx="3">
                  <c:v>3.4025178632187822</c:v>
                </c:pt>
                <c:pt idx="4">
                  <c:v>3.3079722130334104</c:v>
                </c:pt>
                <c:pt idx="5">
                  <c:v>3.1857279388340238</c:v>
                </c:pt>
                <c:pt idx="6">
                  <c:v>3.0184123151222453</c:v>
                </c:pt>
                <c:pt idx="7">
                  <c:v>2.8473804100227791</c:v>
                </c:pt>
                <c:pt idx="8">
                  <c:v>2.6852846401718584</c:v>
                </c:pt>
              </c:numCache>
            </c:numRef>
          </c:xVal>
          <c:yVal>
            <c:numRef>
              <c:f>'Example 4-2'!$E$5:$E$13</c:f>
              <c:numCache>
                <c:formatCode>General</c:formatCode>
                <c:ptCount val="9"/>
                <c:pt idx="0">
                  <c:v>-0.40496523306651327</c:v>
                </c:pt>
                <c:pt idx="1">
                  <c:v>0.28743204119657156</c:v>
                </c:pt>
                <c:pt idx="2">
                  <c:v>0.98057922175651691</c:v>
                </c:pt>
                <c:pt idx="3">
                  <c:v>1.6739139316184652</c:v>
                </c:pt>
                <c:pt idx="4">
                  <c:v>2.0794415416798357</c:v>
                </c:pt>
                <c:pt idx="5">
                  <c:v>2.5900171341906173</c:v>
                </c:pt>
                <c:pt idx="6">
                  <c:v>3.2831643147505627</c:v>
                </c:pt>
                <c:pt idx="7">
                  <c:v>3.9764990246125107</c:v>
                </c:pt>
                <c:pt idx="8">
                  <c:v>4.6182838251334744</c:v>
                </c:pt>
              </c:numCache>
            </c:numRef>
          </c:yVal>
        </c:ser>
        <c:axId val="171280256"/>
        <c:axId val="171290624"/>
      </c:scatterChart>
      <c:valAx>
        <c:axId val="171280256"/>
        <c:scaling>
          <c:orientation val="minMax"/>
          <c:max val="4"/>
          <c:min val="2.6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\"/>
                    <a:ea typeface="Times New Roman\"/>
                    <a:cs typeface="Times New Roman\"/>
                  </a:defRPr>
                </a:pP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\"/>
                  </a:rPr>
                  <a:t>1/T x 10</a:t>
                </a:r>
                <a:r>
                  <a:rPr lang="en-GB" sz="1000" b="0" i="0" u="none" strike="noStrike" baseline="30000">
                    <a:solidFill>
                      <a:srgbClr val="000000"/>
                    </a:solidFill>
                    <a:latin typeface="Times New Roman\"/>
                  </a:rPr>
                  <a:t>3</a:t>
                </a: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\"/>
                  </a:rPr>
                  <a:t> (K</a:t>
                </a:r>
                <a:r>
                  <a:rPr lang="en-GB" sz="1000" b="0" i="0" u="none" strike="noStrike" baseline="30000">
                    <a:solidFill>
                      <a:srgbClr val="000000"/>
                    </a:solidFill>
                    <a:latin typeface="Times New Roman\"/>
                  </a:rPr>
                  <a:t>-1</a:t>
                </a: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\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6219015908250091"/>
              <c:y val="0.874932028276237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\"/>
                <a:ea typeface="Times New Roman\"/>
                <a:cs typeface="Times New Roman\"/>
              </a:defRPr>
            </a:pPr>
            <a:endParaRPr lang="en-US"/>
          </a:p>
        </c:txPr>
        <c:crossAx val="171290624"/>
        <c:crosses val="autoZero"/>
        <c:crossBetween val="midCat"/>
      </c:valAx>
      <c:valAx>
        <c:axId val="171290624"/>
        <c:scaling>
          <c:orientation val="minMax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\"/>
                    <a:ea typeface="Times New Roman\"/>
                    <a:cs typeface="Times New Roman\"/>
                  </a:defRPr>
                </a:pP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\"/>
                  </a:rPr>
                  <a:t>ln P</a:t>
                </a:r>
                <a:r>
                  <a:rPr lang="en-GB" sz="1000" b="0" i="0" u="none" strike="noStrike" baseline="30000">
                    <a:solidFill>
                      <a:srgbClr val="000000"/>
                    </a:solidFill>
                    <a:latin typeface="Times New Roman\"/>
                  </a:rPr>
                  <a:t>vap</a:t>
                </a:r>
                <a:r>
                  <a:rPr lang="en-GB" sz="1000" b="0" i="0" u="none" strike="noStrike" baseline="0">
                    <a:solidFill>
                      <a:srgbClr val="000000"/>
                    </a:solidFill>
                    <a:latin typeface="Times New Roman\"/>
                  </a:rPr>
                  <a:t> (kPa)</a:t>
                </a:r>
              </a:p>
            </c:rich>
          </c:tx>
          <c:layout>
            <c:manualLayout>
              <c:xMode val="edge"/>
              <c:yMode val="edge"/>
              <c:x val="1.3318534961154272E-2"/>
              <c:y val="0.46329526916802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\"/>
                <a:ea typeface="Times New Roman\"/>
                <a:cs typeface="Times New Roman\"/>
              </a:defRPr>
            </a:pPr>
            <a:endParaRPr lang="en-US"/>
          </a:p>
        </c:txPr>
        <c:crossAx val="17128025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36514983351834"/>
          <c:y val="0.48450244698205586"/>
          <c:w val="0.22197558268590456"/>
          <c:h val="7.014681892332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\"/>
              <a:ea typeface="Times New Roman\"/>
              <a:cs typeface="Times New Roman\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\"/>
          <a:ea typeface="Times New Roman\"/>
          <a:cs typeface="Times New Roman\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5" footer="0.5"/>
  <pageSetup orientation="landscape" horizontalDpi="4294967293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5" footer="0.5"/>
  <pageSetup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0.50325</cdr:x>
      <cdr:y>0.4705</cdr:y>
    </cdr:from>
    <cdr:to>
      <cdr:x>0.52375</cdr:x>
      <cdr:y>0.5035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18904" y="2747167"/>
          <a:ext cx="175932" cy="192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zoomScale="130" zoomScaleNormal="130" workbookViewId="0">
      <selection activeCell="F13" sqref="F13"/>
    </sheetView>
  </sheetViews>
  <sheetFormatPr defaultRowHeight="12.75"/>
  <cols>
    <col min="7" max="7" width="15.5703125" bestFit="1" customWidth="1"/>
    <col min="9" max="9" width="14.28515625" customWidth="1"/>
  </cols>
  <sheetData>
    <row r="1" spans="1:14" ht="15.75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0.25">
      <c r="A6" s="1"/>
      <c r="B6" s="1"/>
      <c r="C6" s="1"/>
      <c r="D6" s="1" t="s">
        <v>3</v>
      </c>
      <c r="E6" s="1" t="s">
        <v>4</v>
      </c>
      <c r="F6" s="1" t="s">
        <v>5</v>
      </c>
      <c r="G6" s="1" t="s">
        <v>22</v>
      </c>
      <c r="H6" s="1" t="s">
        <v>23</v>
      </c>
      <c r="I6" s="1"/>
      <c r="J6" s="1"/>
      <c r="K6" s="1"/>
      <c r="L6" s="1"/>
      <c r="M6" s="1"/>
      <c r="N6" s="1"/>
    </row>
    <row r="7" spans="1:14" ht="15.75">
      <c r="A7" s="1"/>
      <c r="B7" s="1"/>
      <c r="C7" s="1"/>
      <c r="D7" s="1">
        <v>7.6313199999999997</v>
      </c>
      <c r="E7" s="1">
        <v>1566.69</v>
      </c>
      <c r="F7" s="1">
        <v>273.41899999999998</v>
      </c>
      <c r="G7" s="1" t="s">
        <v>6</v>
      </c>
      <c r="H7" s="1">
        <v>329.4</v>
      </c>
      <c r="I7" s="1"/>
      <c r="J7" s="1"/>
      <c r="K7" s="1"/>
      <c r="L7" s="1"/>
      <c r="M7" s="1"/>
      <c r="N7" s="1"/>
    </row>
    <row r="8" spans="1:14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.75">
      <c r="A9" s="1"/>
      <c r="B9" s="1"/>
      <c r="C9" s="1"/>
      <c r="D9" s="1"/>
      <c r="E9" s="1"/>
      <c r="F9" s="1"/>
      <c r="G9" s="2" t="s">
        <v>7</v>
      </c>
      <c r="H9" s="2" t="s">
        <v>18</v>
      </c>
      <c r="I9" s="2" t="s">
        <v>19</v>
      </c>
      <c r="J9" s="2"/>
      <c r="K9" s="2" t="s">
        <v>18</v>
      </c>
      <c r="L9" s="1"/>
      <c r="M9" s="1"/>
      <c r="N9" s="1"/>
    </row>
    <row r="10" spans="1:14" ht="15.75">
      <c r="A10" s="1"/>
      <c r="B10" s="1"/>
      <c r="C10" s="1"/>
      <c r="D10" s="1"/>
      <c r="E10" s="1"/>
      <c r="F10" s="1"/>
      <c r="G10" s="2">
        <v>0</v>
      </c>
      <c r="H10" s="2">
        <f>ROUND(10^($D$7-($E$7/(G10+$F$7)))/1000,3)</f>
        <v>0.08</v>
      </c>
      <c r="I10" s="2">
        <f>ROUND($F$19*EXP(($D$19/$E$19)*(1/$H$7-1/(G10+273.2)))/1000,3)</f>
        <v>8.5000000000000006E-2</v>
      </c>
      <c r="J10" s="2"/>
      <c r="K10" s="2">
        <f>ROUND(EXP(LN(10)*($D$7-($E$7/(G10+$F$7))))/1000,3)</f>
        <v>0.08</v>
      </c>
      <c r="L10" s="1"/>
      <c r="M10" s="1"/>
      <c r="N10" s="1"/>
    </row>
    <row r="11" spans="1:14" ht="15.75">
      <c r="A11" s="1"/>
      <c r="B11" s="1"/>
      <c r="C11" s="1"/>
      <c r="D11" s="1"/>
      <c r="E11" s="1"/>
      <c r="F11" s="1"/>
      <c r="G11" s="2">
        <v>20</v>
      </c>
      <c r="H11" s="2">
        <f t="shared" ref="H11:H22" si="0">ROUND(10^($D$7-($E$7/(G11+$F$7)))/1000,3)</f>
        <v>0.19600000000000001</v>
      </c>
      <c r="I11" s="2">
        <f t="shared" ref="I11:I22" si="1">ROUND($F$19*EXP(($D$19/$E$19)*(1/$H$7-1/(G11+273.2)))/1000,3)</f>
        <v>0.20399999999999999</v>
      </c>
      <c r="J11" s="2"/>
      <c r="K11" s="2">
        <f t="shared" ref="K11:K22" si="2">ROUND(EXP(LN(10)*($D$7-($E$7/(G11+$F$7))))/1000,3)</f>
        <v>0.19600000000000001</v>
      </c>
      <c r="L11" s="1"/>
      <c r="M11" s="1"/>
      <c r="N11" s="1"/>
    </row>
    <row r="12" spans="1:14" ht="15.75">
      <c r="A12" s="1"/>
      <c r="B12" s="1"/>
      <c r="C12" s="1"/>
      <c r="D12" s="1"/>
      <c r="E12" s="1"/>
      <c r="F12" s="1"/>
      <c r="G12" s="2">
        <v>40</v>
      </c>
      <c r="H12" s="2">
        <f t="shared" si="0"/>
        <v>0.42899999999999999</v>
      </c>
      <c r="I12" s="2">
        <f t="shared" si="1"/>
        <v>0.438</v>
      </c>
      <c r="J12" s="2"/>
      <c r="K12" s="2">
        <f t="shared" si="2"/>
        <v>0.42899999999999999</v>
      </c>
      <c r="L12" s="1"/>
      <c r="M12" s="1"/>
      <c r="N12" s="1"/>
    </row>
    <row r="13" spans="1:14" ht="15.75">
      <c r="A13" s="1"/>
      <c r="B13" s="1"/>
      <c r="C13" s="1"/>
      <c r="D13" s="1"/>
      <c r="E13" s="1"/>
      <c r="F13" s="1"/>
      <c r="G13" s="2">
        <v>60</v>
      </c>
      <c r="H13" s="2">
        <f t="shared" si="0"/>
        <v>0.85599999999999998</v>
      </c>
      <c r="I13" s="2">
        <f t="shared" si="1"/>
        <v>0.85799999999999998</v>
      </c>
      <c r="J13" s="2"/>
      <c r="K13" s="2">
        <f t="shared" si="2"/>
        <v>0.85599999999999998</v>
      </c>
      <c r="L13" s="1"/>
      <c r="M13" s="1"/>
      <c r="N13" s="1"/>
    </row>
    <row r="14" spans="1:14" ht="15.75">
      <c r="A14" s="1" t="s">
        <v>1</v>
      </c>
      <c r="B14" s="1"/>
      <c r="C14" s="1"/>
      <c r="D14" s="1"/>
      <c r="E14" s="1"/>
      <c r="F14" s="1"/>
      <c r="G14" s="2">
        <v>80</v>
      </c>
      <c r="H14" s="2">
        <f t="shared" si="0"/>
        <v>1.579</v>
      </c>
      <c r="I14" s="2">
        <f t="shared" si="1"/>
        <v>1.556</v>
      </c>
      <c r="J14" s="2"/>
      <c r="K14" s="2">
        <f t="shared" si="2"/>
        <v>1.579</v>
      </c>
      <c r="L14" s="1"/>
      <c r="M14" s="1"/>
      <c r="N14" s="1"/>
    </row>
    <row r="15" spans="1:14" ht="15.75">
      <c r="A15" s="1"/>
      <c r="B15" s="1"/>
      <c r="C15" s="1"/>
      <c r="D15" s="1"/>
      <c r="E15" s="1"/>
      <c r="F15" s="1"/>
      <c r="G15" s="2">
        <v>100</v>
      </c>
      <c r="H15" s="2">
        <f t="shared" si="0"/>
        <v>2.7280000000000002</v>
      </c>
      <c r="I15" s="2">
        <f t="shared" si="1"/>
        <v>2.6469999999999998</v>
      </c>
      <c r="J15" s="2"/>
      <c r="K15" s="2">
        <f t="shared" si="2"/>
        <v>2.7280000000000002</v>
      </c>
      <c r="L15" s="1"/>
      <c r="M15" s="1"/>
      <c r="N15" s="1"/>
    </row>
    <row r="16" spans="1:14" ht="15.75">
      <c r="A16" s="1"/>
      <c r="B16" s="1"/>
      <c r="C16" s="1"/>
      <c r="D16" s="1"/>
      <c r="E16" s="1"/>
      <c r="F16" s="1"/>
      <c r="G16" s="2">
        <v>120</v>
      </c>
      <c r="H16" s="2">
        <f t="shared" si="0"/>
        <v>4.4569999999999999</v>
      </c>
      <c r="I16" s="2">
        <f t="shared" si="1"/>
        <v>4.2670000000000003</v>
      </c>
      <c r="J16" s="2"/>
      <c r="K16" s="2">
        <f t="shared" si="2"/>
        <v>4.4569999999999999</v>
      </c>
      <c r="L16" s="1"/>
      <c r="M16" s="1"/>
      <c r="N16" s="1"/>
    </row>
    <row r="17" spans="1:14" ht="15.75">
      <c r="A17" s="1"/>
      <c r="B17" s="1"/>
      <c r="C17" s="1"/>
      <c r="D17" s="1"/>
      <c r="E17" s="1" t="s">
        <v>8</v>
      </c>
      <c r="F17" s="1" t="s">
        <v>9</v>
      </c>
      <c r="G17" s="2">
        <v>140</v>
      </c>
      <c r="H17" s="2">
        <f t="shared" si="0"/>
        <v>6.9459999999999997</v>
      </c>
      <c r="I17" s="2">
        <f t="shared" si="1"/>
        <v>6.5659999999999998</v>
      </c>
      <c r="J17" s="2"/>
      <c r="K17" s="2">
        <f t="shared" si="2"/>
        <v>6.9459999999999997</v>
      </c>
      <c r="L17" s="1"/>
      <c r="M17" s="1"/>
      <c r="N17" s="1"/>
    </row>
    <row r="18" spans="1:14" ht="15.75">
      <c r="A18" s="1"/>
      <c r="B18" s="1"/>
      <c r="C18" s="1"/>
      <c r="D18" s="1" t="s">
        <v>10</v>
      </c>
      <c r="E18" s="1" t="s">
        <v>11</v>
      </c>
      <c r="F18" s="1" t="s">
        <v>12</v>
      </c>
      <c r="G18" s="2">
        <v>160</v>
      </c>
      <c r="H18" s="2">
        <f t="shared" si="0"/>
        <v>10.39</v>
      </c>
      <c r="I18" s="2">
        <f t="shared" si="1"/>
        <v>9.7110000000000003</v>
      </c>
      <c r="J18" s="2"/>
      <c r="K18" s="2">
        <f t="shared" si="2"/>
        <v>10.39</v>
      </c>
      <c r="L18" s="1"/>
      <c r="M18" s="1"/>
      <c r="N18" s="1"/>
    </row>
    <row r="19" spans="1:14" ht="15.75">
      <c r="A19" s="1"/>
      <c r="B19" s="1"/>
      <c r="C19" s="1"/>
      <c r="D19" s="1">
        <v>6960</v>
      </c>
      <c r="E19" s="1">
        <v>1.9872099999999999</v>
      </c>
      <c r="F19" s="1">
        <v>760</v>
      </c>
      <c r="G19" s="2">
        <v>180</v>
      </c>
      <c r="H19" s="2">
        <f t="shared" si="0"/>
        <v>14.997999999999999</v>
      </c>
      <c r="I19" s="2">
        <f t="shared" si="1"/>
        <v>13.875</v>
      </c>
      <c r="J19" s="2"/>
      <c r="K19" s="2">
        <f t="shared" si="2"/>
        <v>14.997999999999999</v>
      </c>
      <c r="L19" s="1"/>
      <c r="M19" s="1"/>
      <c r="N19" s="1"/>
    </row>
    <row r="20" spans="1:14" ht="15.75">
      <c r="A20" s="1"/>
      <c r="B20" s="1"/>
      <c r="C20" s="1"/>
      <c r="D20" s="1"/>
      <c r="E20" s="1"/>
      <c r="F20" s="1"/>
      <c r="G20" s="2">
        <v>200</v>
      </c>
      <c r="H20" s="2">
        <f t="shared" si="0"/>
        <v>20.99</v>
      </c>
      <c r="I20" s="2">
        <f t="shared" si="1"/>
        <v>19.234000000000002</v>
      </c>
      <c r="J20" s="2"/>
      <c r="K20" s="2">
        <f t="shared" si="2"/>
        <v>20.99</v>
      </c>
      <c r="L20" s="1"/>
      <c r="M20" s="1"/>
      <c r="N20" s="1"/>
    </row>
    <row r="21" spans="1:14" ht="15.75">
      <c r="A21" s="1"/>
      <c r="B21" s="1"/>
      <c r="C21" s="1"/>
      <c r="D21" s="1"/>
      <c r="E21" s="1"/>
      <c r="F21" s="1"/>
      <c r="G21" s="2">
        <v>220</v>
      </c>
      <c r="H21" s="2">
        <f t="shared" si="0"/>
        <v>28.585999999999999</v>
      </c>
      <c r="I21" s="2">
        <f t="shared" si="1"/>
        <v>25.968</v>
      </c>
      <c r="J21" s="2"/>
      <c r="K21" s="2">
        <f t="shared" si="2"/>
        <v>28.585999999999999</v>
      </c>
      <c r="L21" s="1"/>
      <c r="M21" s="1"/>
      <c r="N21" s="1"/>
    </row>
    <row r="22" spans="1:14" ht="15.75">
      <c r="A22" s="1"/>
      <c r="B22" s="1"/>
      <c r="C22" s="1"/>
      <c r="D22" s="1"/>
      <c r="E22" s="1"/>
      <c r="F22" s="1"/>
      <c r="G22" s="2">
        <v>240</v>
      </c>
      <c r="H22" s="2">
        <f t="shared" si="0"/>
        <v>38.005000000000003</v>
      </c>
      <c r="I22" s="2">
        <f t="shared" si="1"/>
        <v>34.247</v>
      </c>
      <c r="J22" s="2"/>
      <c r="K22" s="2">
        <f t="shared" si="2"/>
        <v>38.005000000000003</v>
      </c>
      <c r="L22" s="1"/>
      <c r="M22" s="1"/>
      <c r="N22" s="1"/>
    </row>
    <row r="23" spans="1:14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honeticPr fontId="1" type="noConversion"/>
  <pageMargins left="0.75" right="0.75" top="1" bottom="1" header="0.5" footer="0.5"/>
  <pageSetup orientation="portrait" horizontalDpi="4294967293" r:id="rId1"/>
  <headerFooter alignWithMargins="0"/>
  <legacyDrawing r:id="rId2"/>
  <oleObjects>
    <oleObject progId="Equation.DSMT4" shapeId="1025" r:id="rId3"/>
    <oleObject progId="Equation.DSMT4" shapeId="1026" r:id="rId4"/>
    <oleObject progId="Equation.DSMT4" shapeId="1027" r:id="rId5"/>
    <oleObject progId="Equation.DSMT4" shapeId="1028" r:id="rId6"/>
    <oleObject progId="Equation.DSMT4" shapeId="1029" r:id="rId7"/>
    <oleObject progId="Equation.DSMT4" shapeId="1030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zoomScale="140" zoomScaleNormal="140" workbookViewId="0">
      <selection activeCell="E5" sqref="E5"/>
    </sheetView>
  </sheetViews>
  <sheetFormatPr defaultRowHeight="12.75"/>
  <sheetData>
    <row r="1" spans="1:12" ht="18.7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>
      <c r="A4" s="2" t="s">
        <v>21</v>
      </c>
      <c r="B4" s="2" t="s">
        <v>14</v>
      </c>
      <c r="C4" s="2" t="s">
        <v>15</v>
      </c>
      <c r="D4" s="2" t="s">
        <v>16</v>
      </c>
      <c r="E4" s="2" t="s">
        <v>17</v>
      </c>
      <c r="F4" s="1"/>
      <c r="G4" s="1"/>
      <c r="H4" s="1"/>
      <c r="I4" s="1"/>
      <c r="J4" s="1"/>
      <c r="K4" s="1"/>
      <c r="L4" s="1"/>
    </row>
    <row r="5" spans="1:12" ht="15.75">
      <c r="A5" s="2">
        <v>-15</v>
      </c>
      <c r="B5" s="2">
        <v>0.66700000000000004</v>
      </c>
      <c r="C5" s="2">
        <f>273.2+A5</f>
        <v>258.2</v>
      </c>
      <c r="D5" s="2">
        <f>1/C5*1000</f>
        <v>3.8729666924864445</v>
      </c>
      <c r="E5" s="2">
        <f>LN(B5)</f>
        <v>-0.40496523306651327</v>
      </c>
      <c r="F5" s="1"/>
      <c r="G5" s="1"/>
      <c r="H5" s="1"/>
      <c r="I5" s="1"/>
      <c r="J5" s="1"/>
      <c r="K5" s="1"/>
      <c r="L5" s="1"/>
    </row>
    <row r="6" spans="1:12" ht="15.75">
      <c r="A6" s="2">
        <v>-4.3</v>
      </c>
      <c r="B6" s="2">
        <v>1.333</v>
      </c>
      <c r="C6" s="2">
        <f t="shared" ref="C6:C13" si="0">273.2+A6</f>
        <v>268.89999999999998</v>
      </c>
      <c r="D6" s="2">
        <f t="shared" ref="D6:D13" si="1">1/C6*1000</f>
        <v>3.7188545927854224</v>
      </c>
      <c r="E6" s="2">
        <f t="shared" ref="E6:E13" si="2">LN(B6)</f>
        <v>0.28743204119657156</v>
      </c>
      <c r="F6" s="1"/>
      <c r="G6" s="1"/>
      <c r="H6" s="1"/>
      <c r="I6" s="1"/>
      <c r="J6" s="1"/>
      <c r="K6" s="1"/>
      <c r="L6" s="1"/>
    </row>
    <row r="7" spans="1:12" ht="15.75">
      <c r="A7" s="2">
        <v>7.5</v>
      </c>
      <c r="B7" s="2">
        <v>2.6659999999999999</v>
      </c>
      <c r="C7" s="2">
        <f t="shared" si="0"/>
        <v>280.7</v>
      </c>
      <c r="D7" s="2">
        <f t="shared" si="1"/>
        <v>3.5625222657641613</v>
      </c>
      <c r="E7" s="2">
        <f t="shared" si="2"/>
        <v>0.98057922175651691</v>
      </c>
      <c r="F7" s="1"/>
      <c r="G7" s="1"/>
      <c r="H7" s="1"/>
      <c r="I7" s="1"/>
      <c r="J7" s="1"/>
      <c r="K7" s="1"/>
      <c r="L7" s="1"/>
    </row>
    <row r="8" spans="1:12" ht="15.75">
      <c r="A8" s="2">
        <v>20.7</v>
      </c>
      <c r="B8" s="2">
        <v>5.3330000000000002</v>
      </c>
      <c r="C8" s="2">
        <f t="shared" si="0"/>
        <v>293.89999999999998</v>
      </c>
      <c r="D8" s="2">
        <f t="shared" si="1"/>
        <v>3.4025178632187822</v>
      </c>
      <c r="E8" s="2">
        <f t="shared" si="2"/>
        <v>1.6739139316184652</v>
      </c>
      <c r="F8" s="1"/>
      <c r="G8" s="1"/>
      <c r="H8" s="1"/>
      <c r="I8" s="1"/>
      <c r="J8" s="1"/>
      <c r="K8" s="1"/>
      <c r="L8" s="1"/>
    </row>
    <row r="9" spans="1:12" ht="15.75">
      <c r="A9" s="2">
        <v>29.1</v>
      </c>
      <c r="B9" s="2">
        <v>8</v>
      </c>
      <c r="C9" s="2">
        <f t="shared" si="0"/>
        <v>302.3</v>
      </c>
      <c r="D9" s="2">
        <f t="shared" si="1"/>
        <v>3.3079722130334104</v>
      </c>
      <c r="E9" s="2">
        <f t="shared" si="2"/>
        <v>2.0794415416798357</v>
      </c>
      <c r="F9" s="1"/>
      <c r="G9" s="1"/>
      <c r="H9" s="1"/>
      <c r="I9" s="1"/>
      <c r="J9" s="1"/>
      <c r="K9" s="1"/>
      <c r="L9" s="1"/>
    </row>
    <row r="10" spans="1:12" ht="15.75">
      <c r="A10" s="2">
        <v>40.700000000000003</v>
      </c>
      <c r="B10" s="2">
        <v>13.33</v>
      </c>
      <c r="C10" s="2">
        <f t="shared" si="0"/>
        <v>313.89999999999998</v>
      </c>
      <c r="D10" s="2">
        <f t="shared" si="1"/>
        <v>3.1857279388340238</v>
      </c>
      <c r="E10" s="2">
        <f t="shared" si="2"/>
        <v>2.5900171341906173</v>
      </c>
      <c r="F10" s="1"/>
      <c r="G10" s="1"/>
      <c r="H10" s="1"/>
      <c r="I10" s="1"/>
      <c r="J10" s="1"/>
      <c r="K10" s="1"/>
      <c r="L10" s="1"/>
    </row>
    <row r="11" spans="1:12" ht="15.75">
      <c r="A11" s="2">
        <v>58.1</v>
      </c>
      <c r="B11" s="2">
        <v>26.66</v>
      </c>
      <c r="C11" s="2">
        <f t="shared" si="0"/>
        <v>331.3</v>
      </c>
      <c r="D11" s="2">
        <f t="shared" si="1"/>
        <v>3.0184123151222453</v>
      </c>
      <c r="E11" s="2">
        <f t="shared" si="2"/>
        <v>3.2831643147505627</v>
      </c>
      <c r="F11" s="1"/>
      <c r="G11" s="1"/>
      <c r="H11" s="1"/>
      <c r="I11" s="1"/>
      <c r="J11" s="1"/>
      <c r="K11" s="1"/>
      <c r="L11" s="1"/>
    </row>
    <row r="12" spans="1:12" ht="15.75">
      <c r="A12" s="2">
        <v>78</v>
      </c>
      <c r="B12" s="2">
        <v>53.33</v>
      </c>
      <c r="C12" s="2">
        <f t="shared" si="0"/>
        <v>351.2</v>
      </c>
      <c r="D12" s="2">
        <f t="shared" si="1"/>
        <v>2.8473804100227791</v>
      </c>
      <c r="E12" s="2">
        <f t="shared" si="2"/>
        <v>3.9764990246125107</v>
      </c>
      <c r="F12" s="1"/>
      <c r="G12" s="1"/>
      <c r="H12" s="1"/>
      <c r="I12" s="1"/>
      <c r="J12" s="1"/>
      <c r="K12" s="1"/>
      <c r="L12" s="1"/>
    </row>
    <row r="13" spans="1:12" ht="15.75">
      <c r="A13" s="2">
        <v>99.2</v>
      </c>
      <c r="B13" s="2">
        <v>101.32</v>
      </c>
      <c r="C13" s="2">
        <f t="shared" si="0"/>
        <v>372.4</v>
      </c>
      <c r="D13" s="2">
        <f t="shared" si="1"/>
        <v>2.6852846401718584</v>
      </c>
      <c r="E13" s="2">
        <f t="shared" si="2"/>
        <v>4.6182838251334744</v>
      </c>
      <c r="F13" s="1"/>
      <c r="G13" s="1"/>
      <c r="H13" s="1"/>
      <c r="I13" s="1"/>
      <c r="J13" s="1"/>
      <c r="K13" s="1"/>
      <c r="L13" s="1"/>
    </row>
    <row r="14" spans="1:12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Example 4-1a</vt:lpstr>
      <vt:lpstr>Example 4-2</vt:lpstr>
      <vt:lpstr>Sheet3</vt:lpstr>
      <vt:lpstr>Figure 4-7</vt:lpstr>
      <vt:lpstr>Figure 4-9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A.K. Coker</cp:lastModifiedBy>
  <cp:lastPrinted>2008-05-05T15:28:06Z</cp:lastPrinted>
  <dcterms:created xsi:type="dcterms:W3CDTF">2008-03-27T08:45:42Z</dcterms:created>
  <dcterms:modified xsi:type="dcterms:W3CDTF">2016-05-05T14:39:25Z</dcterms:modified>
</cp:coreProperties>
</file>